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ANJAB 2024\Kasubid Pelayanan, pengelolaan dan informasi\"/>
    </mc:Choice>
  </mc:AlternateContent>
  <xr:revisionPtr revIDLastSave="0" documentId="13_ncr:1_{0F6D626E-E684-46FA-A5D2-B85A1B6A9E0C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Kasubid Pelayanan" sheetId="5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5" l="1"/>
  <c r="N7" i="5" l="1"/>
  <c r="W20" i="5"/>
  <c r="N20" i="5"/>
  <c r="V20" i="5" s="1"/>
  <c r="J20" i="5"/>
  <c r="W19" i="5"/>
  <c r="N19" i="5"/>
  <c r="V19" i="5" s="1"/>
  <c r="J19" i="5"/>
  <c r="P19" i="5" s="1"/>
  <c r="X19" i="5" s="1"/>
  <c r="W18" i="5"/>
  <c r="N18" i="5"/>
  <c r="V18" i="5" s="1"/>
  <c r="J18" i="5"/>
  <c r="U18" i="5" s="1"/>
  <c r="W17" i="5"/>
  <c r="N17" i="5"/>
  <c r="J17" i="5"/>
  <c r="U17" i="5" s="1"/>
  <c r="W16" i="5"/>
  <c r="N16" i="5"/>
  <c r="V16" i="5" s="1"/>
  <c r="W15" i="5"/>
  <c r="N15" i="5"/>
  <c r="V15" i="5" s="1"/>
  <c r="J15" i="5"/>
  <c r="W14" i="5"/>
  <c r="N14" i="5"/>
  <c r="V14" i="5" s="1"/>
  <c r="J14" i="5"/>
  <c r="U14" i="5" s="1"/>
  <c r="W13" i="5"/>
  <c r="N13" i="5"/>
  <c r="V13" i="5" s="1"/>
  <c r="J13" i="5"/>
  <c r="U13" i="5" s="1"/>
  <c r="W12" i="5"/>
  <c r="N12" i="5"/>
  <c r="V12" i="5" s="1"/>
  <c r="J12" i="5"/>
  <c r="P12" i="5" s="1"/>
  <c r="X12" i="5" s="1"/>
  <c r="W11" i="5"/>
  <c r="N11" i="5"/>
  <c r="V11" i="5" s="1"/>
  <c r="J11" i="5"/>
  <c r="W10" i="5"/>
  <c r="N10" i="5"/>
  <c r="V10" i="5" s="1"/>
  <c r="J10" i="5"/>
  <c r="U10" i="5" s="1"/>
  <c r="W9" i="5"/>
  <c r="N9" i="5"/>
  <c r="V9" i="5" s="1"/>
  <c r="J9" i="5"/>
  <c r="U9" i="5" s="1"/>
  <c r="W8" i="5"/>
  <c r="N8" i="5"/>
  <c r="V8" i="5" s="1"/>
  <c r="J8" i="5"/>
  <c r="W7" i="5"/>
  <c r="V7" i="5"/>
  <c r="J7" i="5"/>
  <c r="U7" i="5" s="1"/>
  <c r="P20" i="5" l="1"/>
  <c r="X20" i="5" s="1"/>
  <c r="P16" i="5"/>
  <c r="X16" i="5" s="1"/>
  <c r="P15" i="5"/>
  <c r="X15" i="5" s="1"/>
  <c r="P8" i="5"/>
  <c r="X8" i="5" s="1"/>
  <c r="U15" i="5"/>
  <c r="P11" i="5"/>
  <c r="X11" i="5" s="1"/>
  <c r="U19" i="5"/>
  <c r="P18" i="5"/>
  <c r="X18" i="5" s="1"/>
  <c r="P17" i="5"/>
  <c r="X17" i="5" s="1"/>
  <c r="P14" i="5"/>
  <c r="X14" i="5" s="1"/>
  <c r="U11" i="5"/>
  <c r="P10" i="5"/>
  <c r="X10" i="5" s="1"/>
  <c r="P7" i="5"/>
  <c r="X7" i="5" s="1"/>
  <c r="U8" i="5"/>
  <c r="U12" i="5"/>
  <c r="U16" i="5"/>
  <c r="V17" i="5"/>
  <c r="U20" i="5"/>
  <c r="P9" i="5"/>
  <c r="X9" i="5" s="1"/>
  <c r="P13" i="5"/>
  <c r="X13" i="5" s="1"/>
  <c r="X22" i="5" l="1"/>
  <c r="J7" i="2"/>
  <c r="N7" i="2"/>
  <c r="P7" i="2" s="1"/>
  <c r="J8" i="2"/>
  <c r="N8" i="2"/>
  <c r="J9" i="2"/>
  <c r="N9" i="2"/>
  <c r="J10" i="2"/>
  <c r="N10" i="2"/>
  <c r="P10" i="2" s="1"/>
  <c r="J11" i="2"/>
  <c r="N11" i="2"/>
  <c r="J12" i="2"/>
  <c r="P12" i="2" s="1"/>
  <c r="N12" i="2"/>
  <c r="J13" i="2"/>
  <c r="P13" i="2" s="1"/>
  <c r="N13" i="2"/>
  <c r="J14" i="2"/>
  <c r="P14" i="2" s="1"/>
  <c r="N14" i="2"/>
  <c r="J15" i="2"/>
  <c r="N15" i="2"/>
  <c r="P15" i="2" s="1"/>
  <c r="J16" i="2"/>
  <c r="N16" i="2"/>
  <c r="J17" i="2"/>
  <c r="N17" i="2"/>
  <c r="J18" i="2"/>
  <c r="N18" i="2"/>
  <c r="P18" i="2" s="1"/>
  <c r="J19" i="2"/>
  <c r="N19" i="2"/>
  <c r="J20" i="2"/>
  <c r="P20" i="2" s="1"/>
  <c r="N20" i="2"/>
  <c r="J21" i="2"/>
  <c r="P21" i="2" s="1"/>
  <c r="N21" i="2"/>
  <c r="J22" i="2"/>
  <c r="N22" i="2"/>
  <c r="P22" i="2"/>
  <c r="J23" i="2"/>
  <c r="N23" i="2"/>
  <c r="P23" i="2" s="1"/>
  <c r="J24" i="2"/>
  <c r="N24" i="2"/>
  <c r="J25" i="2"/>
  <c r="N25" i="2"/>
  <c r="P24" i="2" l="1"/>
  <c r="P17" i="2"/>
  <c r="X17" i="2" s="1"/>
  <c r="P11" i="2"/>
  <c r="P8" i="2"/>
  <c r="X8" i="2" s="1"/>
  <c r="U8" i="2"/>
  <c r="P25" i="2"/>
  <c r="P19" i="2"/>
  <c r="P16" i="2"/>
  <c r="X16" i="2" s="1"/>
  <c r="P9" i="2"/>
  <c r="X9" i="2"/>
  <c r="X10" i="2"/>
  <c r="X11" i="2"/>
  <c r="X12" i="2"/>
  <c r="X13" i="2"/>
  <c r="X14" i="2"/>
  <c r="X15" i="2"/>
  <c r="X18" i="2"/>
  <c r="X19" i="2"/>
  <c r="X20" i="2"/>
  <c r="X21" i="2"/>
  <c r="X22" i="2"/>
  <c r="X23" i="2"/>
  <c r="X24" i="2"/>
  <c r="X25" i="2"/>
  <c r="X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7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7" i="2"/>
  <c r="X27" i="2" l="1"/>
</calcChain>
</file>

<file path=xl/sharedStrings.xml><?xml version="1.0" encoding="utf-8"?>
<sst xmlns="http://schemas.openxmlformats.org/spreadsheetml/2006/main" count="343" uniqueCount="75">
  <si>
    <t xml:space="preserve">PENGUKURAN BEBAN KERJA </t>
  </si>
  <si>
    <t>NO</t>
  </si>
  <si>
    <t>URAIAN TUGAS</t>
  </si>
  <si>
    <t>mendistribusikan dan memberi petunjuk pelaksanaan tugas</t>
  </si>
  <si>
    <t>menyusun rancangan, mengoreksi, memaraf dan/atau menandatangani naskah dinas</t>
  </si>
  <si>
    <t>mengikuti rapat-rapat sesuai dengan bidang tugasnya</t>
  </si>
  <si>
    <t>menilai kinerja pegawai Aparatur Sipil Negara sesuai ketentuan peraturan perundang-undangan</t>
  </si>
  <si>
    <t>JUMLAH HASIL</t>
  </si>
  <si>
    <t>dokumen</t>
  </si>
  <si>
    <t>laporan</t>
  </si>
  <si>
    <t>HASIL KERJA</t>
  </si>
  <si>
    <t>WAKTU PENYELESAIAN (JAM)</t>
  </si>
  <si>
    <t>WAKTU EFEKTIF</t>
  </si>
  <si>
    <t>KEBUTUHAN PEGAWAI</t>
  </si>
  <si>
    <t>1.</t>
  </si>
  <si>
    <t>menyusun rencana kegiatan Bagian Kelembagaan Dan Analisis Jabatan sebagai pedoman dalam pelaksanaan tugas</t>
  </si>
  <si>
    <t>2.</t>
  </si>
  <si>
    <t>kegiatan</t>
  </si>
  <si>
    <t>3.</t>
  </si>
  <si>
    <t>memantau, mengawasi dan mengevaluasi pelaksanaan tugas dalam lingkungan Bagian Kelembagaan Dan Analisis Jabatan untuk mengetahui perkembangan pelaksanaan tugas</t>
  </si>
  <si>
    <t>4.</t>
  </si>
  <si>
    <t>5.</t>
  </si>
  <si>
    <t>6.</t>
  </si>
  <si>
    <t>mengoordinasikan, menyiapkan bahan dan melakukan perumusan kebijakan di bidang Kelembagaan Perangkat Daerah</t>
  </si>
  <si>
    <t>7.</t>
  </si>
  <si>
    <t>mengoordinasikan, menyiapkan bahan dan melakukan perumusan kebijakan di bidang analisis beban kerja dan formasi jabatan</t>
  </si>
  <si>
    <t>8.</t>
  </si>
  <si>
    <t>mengoordinasikan, memfasilitasi dan melaksanakan Analisis Jabatan Perangkat Daerah</t>
  </si>
  <si>
    <t>9.</t>
  </si>
  <si>
    <t>menyiapkan bahan, mengoordinasikan dan melaksanakan Penyusunan Rancangan penetapan Formasi Jabatan Perangkat Daerah dan jabatan fungsional pada perangkat daerah</t>
  </si>
  <si>
    <t>10.</t>
  </si>
  <si>
    <t>mengoordinasikan dan memfasilitasi penataan kelembagaan Perangkat Daerah dan unit kerja di lingkungan pemerintah Daerah</t>
  </si>
  <si>
    <t>11.</t>
  </si>
  <si>
    <t>mengoordinasikan, memfasilitasi dan melaksanakan pembinaan penataan kelembagaan Perangkat Daerah kabupaten/kota</t>
  </si>
  <si>
    <t>12.</t>
  </si>
  <si>
    <t>mengoordinasikan dan memfasilitasi penataan kelembagaan pemerintah di Daerah</t>
  </si>
  <si>
    <t>13.</t>
  </si>
  <si>
    <t>mengoordinasikan dan melaksanakan evaluasi kelembagaan Perangkat Daerah pemerintah Daerah dan pemerintah Daerah kabupaten/kota sebagai bahan perumusan kebijakan</t>
  </si>
  <si>
    <t>14.</t>
  </si>
  <si>
    <t>mengelola pelayanan administrasi pelaksanaan penataan kelembagaan perangkat daerah provinsi, penataan kelembagaan pemerintah di daerah, serta penataan kelembagaan perangkat daerah kabupaten/kota</t>
  </si>
  <si>
    <t>15.</t>
  </si>
  <si>
    <t>melaksanakan koordinasi dan fasilitasi administrasi penyusunan rancangan produk hukum di bidang penataan kelembagaan perangkat daerah provinsi</t>
  </si>
  <si>
    <t>16.</t>
  </si>
  <si>
    <t>mengoordinasikan dan melaksanakan evaluasi kebijakan daerah di bidang Kelembagaan Perangkat Daerah</t>
  </si>
  <si>
    <t>17.</t>
  </si>
  <si>
    <t>melaksanakan koordinasi dan konsultasi dengan lembaga pemerintah atau nonpemerintah,dalam rangka pelaksanaan tugas dan fungsi</t>
  </si>
  <si>
    <t>18.</t>
  </si>
  <si>
    <t>19.</t>
  </si>
  <si>
    <t>menyusun laporan hasil pelaksanaan tugas Kepala Bagian Kelembagaan Dan Analisis Jabatan dan memberikan saran pertimbangan kepada atasan sebagai bahan perumusan kebijakan</t>
  </si>
  <si>
    <t>20.</t>
  </si>
  <si>
    <t>melaksanakan tugas kedinasan lain yang diperintahkan oleh atasan, sesuai dengan bidang tugasnya untuk mendukung kelancaran pelaksanaan tugas</t>
  </si>
  <si>
    <t>x</t>
  </si>
  <si>
    <t>=</t>
  </si>
  <si>
    <t>T</t>
  </si>
  <si>
    <t>M</t>
  </si>
  <si>
    <t>B</t>
  </si>
  <si>
    <t>H</t>
  </si>
  <si>
    <t>:</t>
  </si>
  <si>
    <t xml:space="preserve">PERHITUNGAN ANALISIS BEBAN KERJA </t>
  </si>
  <si>
    <t>Dokumen</t>
  </si>
  <si>
    <t>Kegiatan</t>
  </si>
  <si>
    <t>Menyusun rencana kegiatan Subbidang Penagihan dan Pemeriksaan Pajak Daerah dan Retribusi Daerah sebagai pedoman dalam pelaksanaan tugas;</t>
  </si>
  <si>
    <t>Mendistribusikan dan memberi petunjuk pelaksanaan tugas;</t>
  </si>
  <si>
    <t>Memantau, mengawasi dan mengevaluasi pelaksanaan tugas dalam lingkungan Subbidang Penagihan dan Pemeriksaan Pajak Daerah dan Retribusi Daerah untuk mengetahui perkembangan pelaksanaan tugas;</t>
  </si>
  <si>
    <t>Menyusun rancangan, mengoreksi, memaraf dan/atau menandatangani naskah dinas;</t>
  </si>
  <si>
    <t>Mengikuti rapat sesuai dengan bidang tugasnya;</t>
  </si>
  <si>
    <t>Menyiapkan bahan perumusan penyusunan kebijakan di bidang penagihan dan pemeriksaan pajak Daerah dan retribusi Daerah;</t>
  </si>
  <si>
    <t>Menginventarisir permasalahan yang berhubungan dengan penagihan,pemeriksaan pajak Daerah dan retribusi Daerah serta menyiapkan bahan petunjuk pemecahan masalah;</t>
  </si>
  <si>
    <t>Mengoordinasikan kegiatan dengan unit kerja terkait penagihan dan pemeriksaan pajak Daerah dan retribusi Daerah;</t>
  </si>
  <si>
    <t>Melakukan proses penanganan tunggakan pajak Daerah dan retribusi Daerah;</t>
  </si>
  <si>
    <t>Melakukan pemeriksaan untuk menguji kepatuhan pemenuhan kewajiban perpajakan Daerah dan retribusi Daerah;</t>
  </si>
  <si>
    <t>Melakukan koordinasi dan konsultasi dengan Lembaga pemerintah atau nonpemerintah, dalam rangka pelaksanaan tugas dan fungsi;</t>
  </si>
  <si>
    <t>Menilai kinerja pegawai Aparatur Sipil Negara sesuai dengan ketentuan peraturan perundang-undangan;</t>
  </si>
  <si>
    <t>Menyusun laporan hasil pelaksanaan tugas Kepala Subbidang Penagihan dan Pemeriksaan Pajak Daerah dan Retribusi Daerah, dan memberikan saran pertimbangan kepada atasan sebagai bahan perumusan kebijakan; dan</t>
  </si>
  <si>
    <t>Melakukan tugas kedinasan lain yang diperintahkan oleh atasan baik lisan maupun tertulis sesuai bidang tugasnya untuk mendukung kelancaran pelaksanaan tugas.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</si>
</sst>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rgb="FFFF0000"/>
      <name val="Arial Narrow"/>
      <family val="2"/>
    </font>
    <font>
      <sz val="10"/>
      <color rgb="FF000000"/>
      <name val="Arial Narrow"/>
      <family val="2"/>
    </font>
    <font>
      <sz val="12"/>
      <color theme="1"/>
      <name val="Arial Narrow"/>
      <family val="2"/>
    </font>
    <font>
      <sz val="10"/>
      <name val="Arial Narrow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1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/>
    <xf numFmtId="164" fontId="7" fillId="0" borderId="4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0" borderId="10" xfId="0" applyBorder="1"/>
    <xf numFmtId="2" fontId="9" fillId="0" borderId="10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0" fillId="0" borderId="15" xfId="0" applyBorder="1"/>
    <xf numFmtId="0" fontId="1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AF32"/>
  <sheetViews>
    <sheetView tabSelected="1" zoomScale="77" zoomScaleNormal="77" workbookViewId="0">
      <selection activeCell="AD8" sqref="AD8"/>
    </sheetView>
  </sheetViews>
  <sheetFormatPr defaultRowHeight="14.5" x14ac:dyDescent="0.35"/>
  <cols>
    <col min="1" max="1" width="4.08984375" customWidth="1"/>
    <col min="2" max="2" width="3.08984375" bestFit="1" customWidth="1"/>
    <col min="3" max="3" width="20.6328125" customWidth="1"/>
    <col min="5" max="5" width="2.36328125" bestFit="1" customWidth="1"/>
    <col min="6" max="6" width="3.90625" bestFit="1" customWidth="1"/>
    <col min="7" max="7" width="1.54296875" bestFit="1" customWidth="1"/>
    <col min="8" max="8" width="2.90625" bestFit="1" customWidth="1"/>
    <col min="9" max="9" width="1.90625" bestFit="1" customWidth="1"/>
    <col min="10" max="10" width="7" bestFit="1" customWidth="1"/>
    <col min="11" max="11" width="4.1796875" bestFit="1" customWidth="1"/>
    <col min="12" max="12" width="1.26953125" bestFit="1" customWidth="1"/>
    <col min="13" max="13" width="2.54296875" bestFit="1" customWidth="1"/>
    <col min="14" max="14" width="10.26953125" customWidth="1"/>
    <col min="15" max="15" width="8.81640625" bestFit="1" customWidth="1"/>
    <col min="16" max="16" width="9.453125" bestFit="1" customWidth="1"/>
    <col min="17" max="17" width="6.1796875" customWidth="1"/>
    <col min="18" max="18" width="3.1796875" bestFit="1" customWidth="1"/>
    <col min="19" max="19" width="20.6328125" customWidth="1"/>
    <col min="21" max="21" width="8.81640625" bestFit="1" customWidth="1"/>
    <col min="22" max="22" width="9.453125" bestFit="1" customWidth="1"/>
    <col min="23" max="23" width="8.81640625" bestFit="1" customWidth="1"/>
    <col min="24" max="24" width="11.08984375" bestFit="1" customWidth="1"/>
    <col min="25" max="25" width="6.453125" customWidth="1"/>
    <col min="26" max="26" width="5.453125" customWidth="1"/>
    <col min="27" max="27" width="6.453125" customWidth="1"/>
    <col min="28" max="28" width="7.36328125" customWidth="1"/>
    <col min="29" max="29" width="7.08984375" customWidth="1"/>
    <col min="30" max="30" width="6.7265625" customWidth="1"/>
  </cols>
  <sheetData>
    <row r="3" spans="2:32" ht="18" x14ac:dyDescent="0.4">
      <c r="B3" s="43" t="s">
        <v>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R3" s="43" t="s">
        <v>58</v>
      </c>
      <c r="S3" s="43"/>
      <c r="T3" s="43"/>
      <c r="U3" s="43"/>
      <c r="V3" s="43"/>
      <c r="W3" s="43"/>
      <c r="X3" s="43"/>
      <c r="Y3" s="18"/>
      <c r="Z3" s="18"/>
      <c r="AA3" s="18"/>
      <c r="AB3" s="18"/>
      <c r="AC3" s="18"/>
      <c r="AD3" s="18"/>
      <c r="AE3" s="18"/>
      <c r="AF3" s="18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10</v>
      </c>
      <c r="E6" s="2"/>
      <c r="F6" s="2"/>
      <c r="G6" s="2"/>
      <c r="H6" s="24"/>
      <c r="I6" s="2"/>
      <c r="J6" s="2" t="s">
        <v>7</v>
      </c>
      <c r="K6" s="24"/>
      <c r="L6" s="2"/>
      <c r="M6" s="2"/>
      <c r="N6" s="2" t="s">
        <v>11</v>
      </c>
      <c r="O6" s="2" t="s">
        <v>12</v>
      </c>
      <c r="P6" s="2" t="s">
        <v>13</v>
      </c>
      <c r="R6" s="1" t="s">
        <v>1</v>
      </c>
      <c r="S6" s="2" t="s">
        <v>2</v>
      </c>
      <c r="T6" s="2" t="s">
        <v>10</v>
      </c>
      <c r="U6" s="2" t="s">
        <v>7</v>
      </c>
      <c r="V6" s="2" t="s">
        <v>11</v>
      </c>
      <c r="W6" s="2" t="s">
        <v>12</v>
      </c>
      <c r="X6" s="2" t="s">
        <v>13</v>
      </c>
    </row>
    <row r="7" spans="2:32" ht="102.5" customHeight="1" thickBot="1" x14ac:dyDescent="0.4">
      <c r="B7" s="26">
        <v>1</v>
      </c>
      <c r="C7" s="33" t="s">
        <v>61</v>
      </c>
      <c r="D7" s="19" t="s">
        <v>59</v>
      </c>
      <c r="E7" s="22" t="s">
        <v>53</v>
      </c>
      <c r="F7" s="22">
        <v>1</v>
      </c>
      <c r="G7" s="19" t="s">
        <v>51</v>
      </c>
      <c r="H7" s="25">
        <v>1</v>
      </c>
      <c r="I7" s="23" t="s">
        <v>52</v>
      </c>
      <c r="J7" s="23">
        <f>F7*H7</f>
        <v>1</v>
      </c>
      <c r="K7" s="25">
        <v>120</v>
      </c>
      <c r="L7" s="23" t="s">
        <v>57</v>
      </c>
      <c r="M7" s="23">
        <v>60</v>
      </c>
      <c r="N7" s="23">
        <f>K7/M7</f>
        <v>2</v>
      </c>
      <c r="O7" s="23">
        <v>1250</v>
      </c>
      <c r="P7" s="23">
        <f>J7*N7/O7</f>
        <v>1.6000000000000001E-3</v>
      </c>
      <c r="Q7" s="30"/>
      <c r="R7" s="26">
        <v>1</v>
      </c>
      <c r="S7" s="33" t="s">
        <v>61</v>
      </c>
      <c r="T7" s="23" t="s">
        <v>59</v>
      </c>
      <c r="U7" s="23">
        <f t="shared" ref="U7:U20" si="0">J7</f>
        <v>1</v>
      </c>
      <c r="V7" s="23">
        <f t="shared" ref="V7:X20" si="1">N7</f>
        <v>2</v>
      </c>
      <c r="W7" s="23">
        <f t="shared" si="1"/>
        <v>1250</v>
      </c>
      <c r="X7" s="31">
        <f t="shared" si="1"/>
        <v>1.6000000000000001E-3</v>
      </c>
    </row>
    <row r="8" spans="2:32" ht="54.5" customHeight="1" thickBot="1" x14ac:dyDescent="0.4">
      <c r="B8" s="26">
        <v>2</v>
      </c>
      <c r="C8" s="34" t="s">
        <v>62</v>
      </c>
      <c r="D8" s="19" t="s">
        <v>60</v>
      </c>
      <c r="E8" s="26" t="s">
        <v>54</v>
      </c>
      <c r="F8" s="26">
        <v>47</v>
      </c>
      <c r="G8" s="19" t="s">
        <v>51</v>
      </c>
      <c r="H8" s="27">
        <v>1</v>
      </c>
      <c r="I8" s="23" t="s">
        <v>52</v>
      </c>
      <c r="J8" s="23">
        <f t="shared" ref="J8:J20" si="2">F8*H8</f>
        <v>47</v>
      </c>
      <c r="K8" s="27">
        <v>60</v>
      </c>
      <c r="L8" s="23" t="s">
        <v>57</v>
      </c>
      <c r="M8" s="23">
        <v>60</v>
      </c>
      <c r="N8" s="23">
        <f t="shared" ref="N8:N20" si="3">K8/M8</f>
        <v>1</v>
      </c>
      <c r="O8" s="23">
        <v>1250</v>
      </c>
      <c r="P8" s="23">
        <f t="shared" ref="P8:P20" si="4">J8*N8/O8</f>
        <v>3.7600000000000001E-2</v>
      </c>
      <c r="Q8" s="30"/>
      <c r="R8" s="26">
        <v>2</v>
      </c>
      <c r="S8" s="34" t="s">
        <v>62</v>
      </c>
      <c r="T8" s="23" t="s">
        <v>60</v>
      </c>
      <c r="U8" s="23">
        <f>J8</f>
        <v>47</v>
      </c>
      <c r="V8" s="23">
        <f t="shared" si="1"/>
        <v>1</v>
      </c>
      <c r="W8" s="23">
        <f t="shared" si="1"/>
        <v>1250</v>
      </c>
      <c r="X8" s="23">
        <f t="shared" si="1"/>
        <v>3.7600000000000001E-2</v>
      </c>
    </row>
    <row r="9" spans="2:32" ht="98" customHeight="1" thickBot="1" x14ac:dyDescent="0.4">
      <c r="B9" s="26">
        <v>3</v>
      </c>
      <c r="C9" s="34" t="s">
        <v>63</v>
      </c>
      <c r="D9" s="19" t="s">
        <v>60</v>
      </c>
      <c r="E9" s="26" t="s">
        <v>55</v>
      </c>
      <c r="F9" s="26">
        <v>12</v>
      </c>
      <c r="G9" s="19" t="s">
        <v>51</v>
      </c>
      <c r="H9" s="27">
        <v>1</v>
      </c>
      <c r="I9" s="23" t="s">
        <v>52</v>
      </c>
      <c r="J9" s="23">
        <f t="shared" si="2"/>
        <v>12</v>
      </c>
      <c r="K9" s="27">
        <v>60</v>
      </c>
      <c r="L9" s="23" t="s">
        <v>57</v>
      </c>
      <c r="M9" s="23">
        <v>60</v>
      </c>
      <c r="N9" s="23">
        <f t="shared" si="3"/>
        <v>1</v>
      </c>
      <c r="O9" s="23">
        <v>1250</v>
      </c>
      <c r="P9" s="31">
        <f t="shared" si="4"/>
        <v>9.5999999999999992E-3</v>
      </c>
      <c r="Q9" s="30"/>
      <c r="R9" s="26">
        <v>3</v>
      </c>
      <c r="S9" s="34" t="s">
        <v>63</v>
      </c>
      <c r="T9" s="23" t="s">
        <v>60</v>
      </c>
      <c r="U9" s="23">
        <f t="shared" si="0"/>
        <v>12</v>
      </c>
      <c r="V9" s="23">
        <f t="shared" si="1"/>
        <v>1</v>
      </c>
      <c r="W9" s="23">
        <f t="shared" si="1"/>
        <v>1250</v>
      </c>
      <c r="X9" s="31">
        <f t="shared" si="1"/>
        <v>9.5999999999999992E-3</v>
      </c>
    </row>
    <row r="10" spans="2:32" ht="64" customHeight="1" thickBot="1" x14ac:dyDescent="0.4">
      <c r="B10" s="26">
        <v>4</v>
      </c>
      <c r="C10" s="34" t="s">
        <v>64</v>
      </c>
      <c r="D10" s="19" t="s">
        <v>60</v>
      </c>
      <c r="E10" s="26" t="s">
        <v>56</v>
      </c>
      <c r="F10" s="26">
        <v>235</v>
      </c>
      <c r="G10" s="19" t="s">
        <v>51</v>
      </c>
      <c r="H10" s="27">
        <v>3</v>
      </c>
      <c r="I10" s="23" t="s">
        <v>52</v>
      </c>
      <c r="J10" s="23">
        <f t="shared" si="2"/>
        <v>705</v>
      </c>
      <c r="K10" s="27">
        <v>30</v>
      </c>
      <c r="L10" s="23" t="s">
        <v>57</v>
      </c>
      <c r="M10" s="23">
        <v>60</v>
      </c>
      <c r="N10" s="31">
        <f t="shared" si="3"/>
        <v>0.5</v>
      </c>
      <c r="O10" s="23">
        <v>1250</v>
      </c>
      <c r="P10" s="32">
        <f t="shared" si="4"/>
        <v>0.28199999999999997</v>
      </c>
      <c r="Q10" s="30"/>
      <c r="R10" s="26">
        <v>4</v>
      </c>
      <c r="S10" s="34" t="s">
        <v>64</v>
      </c>
      <c r="T10" s="23" t="s">
        <v>60</v>
      </c>
      <c r="U10" s="23">
        <f t="shared" si="0"/>
        <v>705</v>
      </c>
      <c r="V10" s="31">
        <f t="shared" si="1"/>
        <v>0.5</v>
      </c>
      <c r="W10" s="23">
        <f t="shared" si="1"/>
        <v>1250</v>
      </c>
      <c r="X10" s="31">
        <f t="shared" si="1"/>
        <v>0.28199999999999997</v>
      </c>
    </row>
    <row r="11" spans="2:32" ht="33" customHeight="1" thickBot="1" x14ac:dyDescent="0.4">
      <c r="B11" s="26">
        <v>5</v>
      </c>
      <c r="C11" s="34" t="s">
        <v>65</v>
      </c>
      <c r="D11" s="19" t="s">
        <v>60</v>
      </c>
      <c r="E11" s="26" t="s">
        <v>54</v>
      </c>
      <c r="F11" s="26">
        <v>47</v>
      </c>
      <c r="G11" s="19" t="s">
        <v>51</v>
      </c>
      <c r="H11" s="27">
        <v>2</v>
      </c>
      <c r="I11" s="23" t="s">
        <v>52</v>
      </c>
      <c r="J11" s="23">
        <f t="shared" si="2"/>
        <v>94</v>
      </c>
      <c r="K11" s="27">
        <v>120</v>
      </c>
      <c r="L11" s="23" t="s">
        <v>57</v>
      </c>
      <c r="M11" s="23">
        <v>60</v>
      </c>
      <c r="N11" s="23">
        <f t="shared" si="3"/>
        <v>2</v>
      </c>
      <c r="O11" s="23">
        <v>1250</v>
      </c>
      <c r="P11" s="23">
        <f t="shared" si="4"/>
        <v>0.15040000000000001</v>
      </c>
      <c r="Q11" s="30"/>
      <c r="R11" s="26">
        <v>5</v>
      </c>
      <c r="S11" s="34" t="s">
        <v>65</v>
      </c>
      <c r="T11" s="23" t="s">
        <v>60</v>
      </c>
      <c r="U11" s="23">
        <f t="shared" si="0"/>
        <v>94</v>
      </c>
      <c r="V11" s="23">
        <f t="shared" si="1"/>
        <v>2</v>
      </c>
      <c r="W11" s="23">
        <f t="shared" si="1"/>
        <v>1250</v>
      </c>
      <c r="X11" s="23">
        <f t="shared" si="1"/>
        <v>0.15040000000000001</v>
      </c>
    </row>
    <row r="12" spans="2:32" ht="84.5" thickBot="1" x14ac:dyDescent="0.4">
      <c r="B12" s="26">
        <v>6</v>
      </c>
      <c r="C12" s="34" t="s">
        <v>66</v>
      </c>
      <c r="D12" s="20" t="s">
        <v>59</v>
      </c>
      <c r="E12" s="22" t="s">
        <v>53</v>
      </c>
      <c r="F12" s="26">
        <v>1</v>
      </c>
      <c r="G12" s="19" t="s">
        <v>51</v>
      </c>
      <c r="H12" s="27">
        <v>4</v>
      </c>
      <c r="I12" s="23" t="s">
        <v>52</v>
      </c>
      <c r="J12" s="23">
        <f t="shared" si="2"/>
        <v>4</v>
      </c>
      <c r="K12" s="27">
        <v>60</v>
      </c>
      <c r="L12" s="23" t="s">
        <v>57</v>
      </c>
      <c r="M12" s="23">
        <v>60</v>
      </c>
      <c r="N12" s="23">
        <f t="shared" si="3"/>
        <v>1</v>
      </c>
      <c r="O12" s="28">
        <v>1250</v>
      </c>
      <c r="P12" s="23">
        <f t="shared" si="4"/>
        <v>3.2000000000000002E-3</v>
      </c>
      <c r="Q12" s="30"/>
      <c r="R12" s="26">
        <v>6</v>
      </c>
      <c r="S12" s="34" t="s">
        <v>66</v>
      </c>
      <c r="T12" s="28" t="s">
        <v>59</v>
      </c>
      <c r="U12" s="23">
        <f t="shared" si="0"/>
        <v>4</v>
      </c>
      <c r="V12" s="23">
        <f t="shared" si="1"/>
        <v>1</v>
      </c>
      <c r="W12" s="23">
        <f t="shared" si="1"/>
        <v>1250</v>
      </c>
      <c r="X12" s="31">
        <f t="shared" si="1"/>
        <v>3.2000000000000002E-3</v>
      </c>
    </row>
    <row r="13" spans="2:32" ht="112.5" thickBot="1" x14ac:dyDescent="0.4">
      <c r="B13" s="26">
        <v>7</v>
      </c>
      <c r="C13" s="34" t="s">
        <v>67</v>
      </c>
      <c r="D13" s="20" t="s">
        <v>60</v>
      </c>
      <c r="E13" s="22" t="s">
        <v>53</v>
      </c>
      <c r="F13" s="22">
        <v>1</v>
      </c>
      <c r="G13" s="19" t="s">
        <v>51</v>
      </c>
      <c r="H13" s="25">
        <v>4</v>
      </c>
      <c r="I13" s="23" t="s">
        <v>52</v>
      </c>
      <c r="J13" s="23">
        <f t="shared" si="2"/>
        <v>4</v>
      </c>
      <c r="K13" s="25">
        <v>120</v>
      </c>
      <c r="L13" s="23" t="s">
        <v>57</v>
      </c>
      <c r="M13" s="23">
        <v>60</v>
      </c>
      <c r="N13" s="23">
        <f t="shared" si="3"/>
        <v>2</v>
      </c>
      <c r="O13" s="28">
        <v>1250</v>
      </c>
      <c r="P13" s="23">
        <f t="shared" si="4"/>
        <v>6.4000000000000003E-3</v>
      </c>
      <c r="Q13" s="30"/>
      <c r="R13" s="26">
        <v>7</v>
      </c>
      <c r="S13" s="34" t="s">
        <v>67</v>
      </c>
      <c r="T13" s="28" t="s">
        <v>60</v>
      </c>
      <c r="U13" s="23">
        <f t="shared" si="0"/>
        <v>4</v>
      </c>
      <c r="V13" s="23">
        <f t="shared" si="1"/>
        <v>2</v>
      </c>
      <c r="W13" s="23">
        <f t="shared" si="1"/>
        <v>1250</v>
      </c>
      <c r="X13" s="23">
        <f t="shared" si="1"/>
        <v>6.4000000000000003E-3</v>
      </c>
    </row>
    <row r="14" spans="2:32" ht="70.5" thickBot="1" x14ac:dyDescent="0.4">
      <c r="B14" s="26">
        <v>8</v>
      </c>
      <c r="C14" s="34" t="s">
        <v>68</v>
      </c>
      <c r="D14" s="20" t="s">
        <v>60</v>
      </c>
      <c r="E14" s="22" t="s">
        <v>56</v>
      </c>
      <c r="F14" s="22">
        <v>235</v>
      </c>
      <c r="G14" s="19" t="s">
        <v>51</v>
      </c>
      <c r="H14" s="27">
        <v>1</v>
      </c>
      <c r="I14" s="23" t="s">
        <v>52</v>
      </c>
      <c r="J14" s="23">
        <f t="shared" si="2"/>
        <v>235</v>
      </c>
      <c r="K14" s="27">
        <v>120</v>
      </c>
      <c r="L14" s="23" t="s">
        <v>57</v>
      </c>
      <c r="M14" s="23">
        <v>60</v>
      </c>
      <c r="N14" s="23">
        <f t="shared" si="3"/>
        <v>2</v>
      </c>
      <c r="O14" s="28">
        <v>1250</v>
      </c>
      <c r="P14" s="23">
        <f t="shared" si="4"/>
        <v>0.376</v>
      </c>
      <c r="Q14" s="30"/>
      <c r="R14" s="26">
        <v>8</v>
      </c>
      <c r="S14" s="34" t="s">
        <v>68</v>
      </c>
      <c r="T14" s="28" t="s">
        <v>60</v>
      </c>
      <c r="U14" s="23">
        <f t="shared" si="0"/>
        <v>235</v>
      </c>
      <c r="V14" s="23">
        <f t="shared" si="1"/>
        <v>2</v>
      </c>
      <c r="W14" s="23">
        <f t="shared" si="1"/>
        <v>1250</v>
      </c>
      <c r="X14" s="23">
        <f t="shared" si="1"/>
        <v>0.376</v>
      </c>
    </row>
    <row r="15" spans="2:32" ht="56.5" thickBot="1" x14ac:dyDescent="0.4">
      <c r="B15" s="26">
        <v>9</v>
      </c>
      <c r="C15" s="34" t="s">
        <v>69</v>
      </c>
      <c r="D15" s="20" t="s">
        <v>60</v>
      </c>
      <c r="E15" s="22" t="s">
        <v>55</v>
      </c>
      <c r="F15" s="22">
        <v>12</v>
      </c>
      <c r="G15" s="19" t="s">
        <v>51</v>
      </c>
      <c r="H15" s="27">
        <v>20</v>
      </c>
      <c r="I15" s="23" t="s">
        <v>52</v>
      </c>
      <c r="J15" s="23">
        <f t="shared" si="2"/>
        <v>240</v>
      </c>
      <c r="K15" s="27">
        <v>60</v>
      </c>
      <c r="L15" s="23" t="s">
        <v>57</v>
      </c>
      <c r="M15" s="23">
        <v>60</v>
      </c>
      <c r="N15" s="23">
        <f t="shared" si="3"/>
        <v>1</v>
      </c>
      <c r="O15" s="28">
        <v>1250</v>
      </c>
      <c r="P15" s="23">
        <f t="shared" si="4"/>
        <v>0.192</v>
      </c>
      <c r="Q15" s="30"/>
      <c r="R15" s="26">
        <v>9</v>
      </c>
      <c r="S15" s="34" t="s">
        <v>69</v>
      </c>
      <c r="T15" s="28" t="s">
        <v>60</v>
      </c>
      <c r="U15" s="23">
        <f t="shared" si="0"/>
        <v>240</v>
      </c>
      <c r="V15" s="23">
        <f t="shared" si="1"/>
        <v>1</v>
      </c>
      <c r="W15" s="23">
        <f t="shared" si="1"/>
        <v>1250</v>
      </c>
      <c r="X15" s="23">
        <f t="shared" si="1"/>
        <v>0.192</v>
      </c>
    </row>
    <row r="16" spans="2:32" ht="74" customHeight="1" thickBot="1" x14ac:dyDescent="0.4">
      <c r="B16" s="26">
        <v>10</v>
      </c>
      <c r="C16" s="34" t="s">
        <v>70</v>
      </c>
      <c r="D16" s="20" t="s">
        <v>60</v>
      </c>
      <c r="E16" s="22" t="s">
        <v>56</v>
      </c>
      <c r="F16" s="22">
        <v>235</v>
      </c>
      <c r="G16" s="19" t="s">
        <v>51</v>
      </c>
      <c r="H16" s="27">
        <v>1</v>
      </c>
      <c r="I16" s="23" t="s">
        <v>52</v>
      </c>
      <c r="J16" s="23">
        <f t="shared" si="2"/>
        <v>235</v>
      </c>
      <c r="K16" s="27">
        <v>60</v>
      </c>
      <c r="L16" s="23" t="s">
        <v>57</v>
      </c>
      <c r="M16" s="23">
        <v>60</v>
      </c>
      <c r="N16" s="23">
        <f t="shared" si="3"/>
        <v>1</v>
      </c>
      <c r="O16" s="28">
        <v>1250</v>
      </c>
      <c r="P16" s="23">
        <f t="shared" si="4"/>
        <v>0.188</v>
      </c>
      <c r="Q16" s="30"/>
      <c r="R16" s="26">
        <v>10</v>
      </c>
      <c r="S16" s="34" t="s">
        <v>70</v>
      </c>
      <c r="T16" s="28" t="s">
        <v>60</v>
      </c>
      <c r="U16" s="23">
        <f t="shared" si="0"/>
        <v>235</v>
      </c>
      <c r="V16" s="23">
        <f t="shared" si="1"/>
        <v>1</v>
      </c>
      <c r="W16" s="23">
        <f t="shared" si="1"/>
        <v>1250</v>
      </c>
      <c r="X16" s="23">
        <f t="shared" si="1"/>
        <v>0.188</v>
      </c>
    </row>
    <row r="17" spans="2:24" ht="55.5" customHeight="1" thickBot="1" x14ac:dyDescent="0.4">
      <c r="B17" s="26">
        <v>11</v>
      </c>
      <c r="C17" s="34" t="s">
        <v>71</v>
      </c>
      <c r="D17" s="21" t="s">
        <v>60</v>
      </c>
      <c r="E17" s="22" t="s">
        <v>55</v>
      </c>
      <c r="F17" s="22">
        <v>12</v>
      </c>
      <c r="G17" s="19" t="s">
        <v>51</v>
      </c>
      <c r="H17" s="27">
        <v>1</v>
      </c>
      <c r="I17" s="23" t="s">
        <v>52</v>
      </c>
      <c r="J17" s="23">
        <f t="shared" si="2"/>
        <v>12</v>
      </c>
      <c r="K17" s="27">
        <v>60</v>
      </c>
      <c r="L17" s="23" t="s">
        <v>57</v>
      </c>
      <c r="M17" s="23">
        <v>60</v>
      </c>
      <c r="N17" s="23">
        <f t="shared" si="3"/>
        <v>1</v>
      </c>
      <c r="O17" s="29">
        <v>1250</v>
      </c>
      <c r="P17" s="23">
        <f t="shared" si="4"/>
        <v>9.5999999999999992E-3</v>
      </c>
      <c r="Q17" s="30"/>
      <c r="R17" s="26">
        <v>11</v>
      </c>
      <c r="S17" s="34" t="s">
        <v>71</v>
      </c>
      <c r="T17" s="29" t="s">
        <v>60</v>
      </c>
      <c r="U17" s="23">
        <f t="shared" si="0"/>
        <v>12</v>
      </c>
      <c r="V17" s="23">
        <f t="shared" si="1"/>
        <v>1</v>
      </c>
      <c r="W17" s="23">
        <f t="shared" si="1"/>
        <v>1250</v>
      </c>
      <c r="X17" s="23">
        <f t="shared" si="1"/>
        <v>9.5999999999999992E-3</v>
      </c>
    </row>
    <row r="18" spans="2:24" ht="70.5" thickBot="1" x14ac:dyDescent="0.4">
      <c r="B18" s="26">
        <v>12</v>
      </c>
      <c r="C18" s="34" t="s">
        <v>72</v>
      </c>
      <c r="D18" s="20" t="s">
        <v>60</v>
      </c>
      <c r="E18" s="22" t="s">
        <v>55</v>
      </c>
      <c r="F18" s="22">
        <v>12</v>
      </c>
      <c r="G18" s="19" t="s">
        <v>51</v>
      </c>
      <c r="H18" s="27">
        <v>1</v>
      </c>
      <c r="I18" s="23" t="s">
        <v>52</v>
      </c>
      <c r="J18" s="23">
        <f t="shared" si="2"/>
        <v>12</v>
      </c>
      <c r="K18" s="27">
        <v>60</v>
      </c>
      <c r="L18" s="23" t="s">
        <v>57</v>
      </c>
      <c r="M18" s="23">
        <v>60</v>
      </c>
      <c r="N18" s="23">
        <f t="shared" si="3"/>
        <v>1</v>
      </c>
      <c r="O18" s="28">
        <v>1250</v>
      </c>
      <c r="P18" s="23">
        <f t="shared" si="4"/>
        <v>9.5999999999999992E-3</v>
      </c>
      <c r="Q18" s="30"/>
      <c r="R18" s="26">
        <v>12</v>
      </c>
      <c r="S18" s="34" t="s">
        <v>72</v>
      </c>
      <c r="T18" s="28" t="s">
        <v>60</v>
      </c>
      <c r="U18" s="23">
        <f t="shared" si="0"/>
        <v>12</v>
      </c>
      <c r="V18" s="23">
        <f t="shared" si="1"/>
        <v>1</v>
      </c>
      <c r="W18" s="23">
        <f t="shared" si="1"/>
        <v>1250</v>
      </c>
      <c r="X18" s="23">
        <f t="shared" si="1"/>
        <v>9.5999999999999992E-3</v>
      </c>
    </row>
    <row r="19" spans="2:24" ht="132.5" customHeight="1" thickBot="1" x14ac:dyDescent="0.4">
      <c r="B19" s="26">
        <v>13</v>
      </c>
      <c r="C19" s="34" t="s">
        <v>73</v>
      </c>
      <c r="D19" s="20" t="s">
        <v>60</v>
      </c>
      <c r="E19" s="22" t="s">
        <v>53</v>
      </c>
      <c r="F19" s="22">
        <v>1</v>
      </c>
      <c r="G19" s="19" t="s">
        <v>51</v>
      </c>
      <c r="H19" s="25">
        <v>4</v>
      </c>
      <c r="I19" s="23" t="s">
        <v>52</v>
      </c>
      <c r="J19" s="23">
        <f t="shared" si="2"/>
        <v>4</v>
      </c>
      <c r="K19" s="25">
        <v>120</v>
      </c>
      <c r="L19" s="23" t="s">
        <v>57</v>
      </c>
      <c r="M19" s="23">
        <v>60</v>
      </c>
      <c r="N19" s="23">
        <f t="shared" si="3"/>
        <v>2</v>
      </c>
      <c r="O19" s="28">
        <v>1250</v>
      </c>
      <c r="P19" s="23">
        <f t="shared" si="4"/>
        <v>6.4000000000000003E-3</v>
      </c>
      <c r="Q19" s="30"/>
      <c r="R19" s="36">
        <v>13</v>
      </c>
      <c r="S19" s="34" t="s">
        <v>73</v>
      </c>
      <c r="T19" s="28" t="s">
        <v>60</v>
      </c>
      <c r="U19" s="35">
        <f t="shared" si="0"/>
        <v>4</v>
      </c>
      <c r="V19" s="35">
        <f t="shared" si="1"/>
        <v>2</v>
      </c>
      <c r="W19" s="35">
        <f t="shared" si="1"/>
        <v>1250</v>
      </c>
      <c r="X19" s="35">
        <f t="shared" si="1"/>
        <v>6.4000000000000003E-3</v>
      </c>
    </row>
    <row r="20" spans="2:24" ht="100" customHeight="1" thickBot="1" x14ac:dyDescent="0.4">
      <c r="B20" s="26">
        <v>14</v>
      </c>
      <c r="C20" s="34" t="s">
        <v>74</v>
      </c>
      <c r="D20" s="40" t="s">
        <v>60</v>
      </c>
      <c r="E20" s="22" t="s">
        <v>53</v>
      </c>
      <c r="F20" s="22">
        <v>1</v>
      </c>
      <c r="G20" s="19" t="s">
        <v>51</v>
      </c>
      <c r="H20" s="27">
        <v>0</v>
      </c>
      <c r="I20" s="23" t="s">
        <v>52</v>
      </c>
      <c r="J20" s="23">
        <f t="shared" si="2"/>
        <v>0</v>
      </c>
      <c r="K20" s="27">
        <v>0</v>
      </c>
      <c r="L20" s="23" t="s">
        <v>57</v>
      </c>
      <c r="M20" s="23">
        <v>60</v>
      </c>
      <c r="N20" s="23">
        <f t="shared" si="3"/>
        <v>0</v>
      </c>
      <c r="O20" s="41">
        <v>1250</v>
      </c>
      <c r="P20" s="23">
        <f t="shared" si="4"/>
        <v>0</v>
      </c>
      <c r="Q20" s="30"/>
      <c r="R20" s="37">
        <v>14</v>
      </c>
      <c r="S20" s="34" t="s">
        <v>74</v>
      </c>
      <c r="T20" s="37" t="s">
        <v>60</v>
      </c>
      <c r="U20" s="37">
        <f t="shared" si="0"/>
        <v>0</v>
      </c>
      <c r="V20" s="37">
        <f t="shared" si="1"/>
        <v>0</v>
      </c>
      <c r="W20" s="37">
        <f t="shared" si="1"/>
        <v>1250</v>
      </c>
      <c r="X20" s="37">
        <f t="shared" si="1"/>
        <v>0</v>
      </c>
    </row>
    <row r="21" spans="2:24" ht="16" customHeight="1" x14ac:dyDescent="0.35">
      <c r="R21" s="38"/>
      <c r="S21" s="45"/>
      <c r="T21" s="46"/>
      <c r="U21" s="46"/>
      <c r="V21" s="46"/>
      <c r="W21" s="47"/>
      <c r="X21" s="38"/>
    </row>
    <row r="22" spans="2:24" ht="18.5" customHeight="1" x14ac:dyDescent="0.35">
      <c r="R22" s="42"/>
      <c r="S22" s="48"/>
      <c r="T22" s="44"/>
      <c r="U22" s="44"/>
      <c r="V22" s="44"/>
      <c r="W22" s="49"/>
      <c r="X22" s="39">
        <f>SUM(X7:X20)</f>
        <v>1.2724</v>
      </c>
    </row>
    <row r="23" spans="2:24" ht="18" customHeight="1" x14ac:dyDescent="0.35"/>
    <row r="24" spans="2:24" ht="12" customHeight="1" x14ac:dyDescent="0.35"/>
    <row r="25" spans="2:24" ht="15.5" customHeight="1" x14ac:dyDescent="0.35"/>
    <row r="26" spans="2:24" ht="17" customHeight="1" x14ac:dyDescent="0.35"/>
    <row r="27" spans="2:24" ht="20.5" customHeight="1" x14ac:dyDescent="0.35"/>
    <row r="29" spans="2:24" ht="17" customHeight="1" x14ac:dyDescent="0.35"/>
    <row r="32" spans="2:24" ht="13.5" customHeight="1" x14ac:dyDescent="0.35"/>
  </sheetData>
  <mergeCells count="4">
    <mergeCell ref="B3:P3"/>
    <mergeCell ref="R3:X3"/>
    <mergeCell ref="S21:W21"/>
    <mergeCell ref="S22:W2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F27"/>
  <sheetViews>
    <sheetView workbookViewId="0">
      <selection activeCell="X27" sqref="X27"/>
    </sheetView>
  </sheetViews>
  <sheetFormatPr defaultRowHeight="14.5" x14ac:dyDescent="0.35"/>
  <cols>
    <col min="2" max="2" width="3.08984375" bestFit="1" customWidth="1"/>
    <col min="3" max="3" width="20.6328125" customWidth="1"/>
    <col min="5" max="5" width="2.36328125" bestFit="1" customWidth="1"/>
    <col min="6" max="6" width="3.81640625" bestFit="1" customWidth="1"/>
    <col min="7" max="7" width="1.54296875" bestFit="1" customWidth="1"/>
    <col min="8" max="8" width="2.81640625" bestFit="1" customWidth="1"/>
    <col min="9" max="9" width="1.90625" bestFit="1" customWidth="1"/>
    <col min="11" max="11" width="4.08984375" bestFit="1" customWidth="1"/>
    <col min="12" max="12" width="1.26953125" bestFit="1" customWidth="1"/>
    <col min="13" max="13" width="2.453125" bestFit="1" customWidth="1"/>
    <col min="18" max="18" width="3.08984375" bestFit="1" customWidth="1"/>
    <col min="19" max="19" width="20.6328125" customWidth="1"/>
  </cols>
  <sheetData>
    <row r="3" spans="2:32" ht="18" x14ac:dyDescent="0.4">
      <c r="B3" s="43" t="s">
        <v>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R3" s="43" t="s">
        <v>58</v>
      </c>
      <c r="S3" s="43"/>
      <c r="T3" s="43"/>
      <c r="U3" s="43"/>
      <c r="V3" s="43"/>
      <c r="W3" s="43"/>
      <c r="X3" s="43"/>
      <c r="Y3" s="18"/>
      <c r="Z3" s="18"/>
      <c r="AA3" s="18"/>
      <c r="AB3" s="18"/>
      <c r="AC3" s="18"/>
      <c r="AD3" s="18"/>
      <c r="AE3" s="18"/>
      <c r="AF3" s="18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10</v>
      </c>
      <c r="E6" s="2"/>
      <c r="F6" s="2"/>
      <c r="G6" s="2"/>
      <c r="H6" s="2"/>
      <c r="I6" s="2"/>
      <c r="J6" s="2" t="s">
        <v>7</v>
      </c>
      <c r="K6" s="2"/>
      <c r="L6" s="2"/>
      <c r="M6" s="2"/>
      <c r="N6" s="2" t="s">
        <v>11</v>
      </c>
      <c r="O6" s="2" t="s">
        <v>12</v>
      </c>
      <c r="P6" s="2" t="s">
        <v>13</v>
      </c>
      <c r="R6" s="1" t="s">
        <v>1</v>
      </c>
      <c r="S6" s="2" t="s">
        <v>2</v>
      </c>
      <c r="T6" s="2" t="s">
        <v>10</v>
      </c>
      <c r="U6" s="2" t="s">
        <v>7</v>
      </c>
      <c r="V6" s="2" t="s">
        <v>11</v>
      </c>
      <c r="W6" s="2" t="s">
        <v>12</v>
      </c>
      <c r="X6" s="2" t="s">
        <v>13</v>
      </c>
    </row>
    <row r="7" spans="2:32" ht="65.5" thickBot="1" x14ac:dyDescent="0.4">
      <c r="B7" s="3" t="s">
        <v>14</v>
      </c>
      <c r="C7" s="4" t="s">
        <v>15</v>
      </c>
      <c r="D7" s="4" t="s">
        <v>8</v>
      </c>
      <c r="E7" s="17" t="s">
        <v>53</v>
      </c>
      <c r="F7" s="17">
        <v>1</v>
      </c>
      <c r="G7" s="4" t="s">
        <v>51</v>
      </c>
      <c r="H7" s="17">
        <v>2</v>
      </c>
      <c r="I7" s="5" t="s">
        <v>52</v>
      </c>
      <c r="J7" s="5">
        <f>F7*H7</f>
        <v>2</v>
      </c>
      <c r="K7" s="17">
        <v>1200</v>
      </c>
      <c r="L7" s="5" t="s">
        <v>57</v>
      </c>
      <c r="M7" s="5">
        <v>60</v>
      </c>
      <c r="N7" s="5">
        <f>K7/M7</f>
        <v>20</v>
      </c>
      <c r="O7" s="5">
        <v>1250</v>
      </c>
      <c r="P7" s="5">
        <f>J7*N7/O7</f>
        <v>3.2000000000000001E-2</v>
      </c>
      <c r="R7" s="3" t="s">
        <v>14</v>
      </c>
      <c r="S7" s="4" t="s">
        <v>15</v>
      </c>
      <c r="T7" s="4" t="s">
        <v>8</v>
      </c>
      <c r="U7" s="5">
        <f t="shared" ref="U7:U25" si="0">J7</f>
        <v>2</v>
      </c>
      <c r="V7" s="5">
        <f t="shared" ref="V7:V25" si="1">N7</f>
        <v>20</v>
      </c>
      <c r="W7" s="5">
        <f t="shared" ref="W7:W25" si="2">O7</f>
        <v>1250</v>
      </c>
      <c r="X7" s="5">
        <f t="shared" ref="X7:X25" si="3">P7</f>
        <v>3.2000000000000001E-2</v>
      </c>
    </row>
    <row r="8" spans="2:32" ht="39.5" thickBot="1" x14ac:dyDescent="0.4">
      <c r="B8" s="3" t="s">
        <v>16</v>
      </c>
      <c r="C8" s="4" t="s">
        <v>3</v>
      </c>
      <c r="D8" s="4" t="s">
        <v>17</v>
      </c>
      <c r="E8" s="11" t="s">
        <v>54</v>
      </c>
      <c r="F8" s="11">
        <v>47</v>
      </c>
      <c r="G8" s="4" t="s">
        <v>51</v>
      </c>
      <c r="H8" s="11">
        <v>3</v>
      </c>
      <c r="I8" s="5" t="s">
        <v>52</v>
      </c>
      <c r="J8" s="5">
        <f t="shared" ref="J8:J25" si="4">F8*H8</f>
        <v>141</v>
      </c>
      <c r="K8" s="11">
        <v>10</v>
      </c>
      <c r="L8" s="5" t="s">
        <v>57</v>
      </c>
      <c r="M8" s="5">
        <v>60</v>
      </c>
      <c r="N8" s="5">
        <f t="shared" ref="N8:N25" si="5">K8/M8</f>
        <v>0.16666666666666666</v>
      </c>
      <c r="O8" s="5">
        <v>1250</v>
      </c>
      <c r="P8" s="5">
        <f t="shared" ref="P8:P25" si="6">J8*N8/O8</f>
        <v>1.8800000000000001E-2</v>
      </c>
      <c r="R8" s="3" t="s">
        <v>16</v>
      </c>
      <c r="S8" s="4" t="s">
        <v>3</v>
      </c>
      <c r="T8" s="4" t="s">
        <v>17</v>
      </c>
      <c r="U8" s="5">
        <f>J8</f>
        <v>141</v>
      </c>
      <c r="V8" s="5">
        <f t="shared" si="1"/>
        <v>0.16666666666666666</v>
      </c>
      <c r="W8" s="5">
        <f t="shared" si="2"/>
        <v>1250</v>
      </c>
      <c r="X8" s="5">
        <f t="shared" si="3"/>
        <v>1.8800000000000001E-2</v>
      </c>
    </row>
    <row r="9" spans="2:32" ht="91.5" thickBot="1" x14ac:dyDescent="0.4">
      <c r="B9" s="3" t="s">
        <v>18</v>
      </c>
      <c r="C9" s="4" t="s">
        <v>19</v>
      </c>
      <c r="D9" s="4" t="s">
        <v>17</v>
      </c>
      <c r="E9" s="11" t="s">
        <v>55</v>
      </c>
      <c r="F9" s="11">
        <v>12</v>
      </c>
      <c r="G9" s="4" t="s">
        <v>51</v>
      </c>
      <c r="H9" s="11">
        <v>1</v>
      </c>
      <c r="I9" s="5" t="s">
        <v>52</v>
      </c>
      <c r="J9" s="5">
        <f t="shared" si="4"/>
        <v>12</v>
      </c>
      <c r="K9" s="11">
        <v>120</v>
      </c>
      <c r="L9" s="5" t="s">
        <v>57</v>
      </c>
      <c r="M9" s="5">
        <v>60</v>
      </c>
      <c r="N9" s="5">
        <f t="shared" si="5"/>
        <v>2</v>
      </c>
      <c r="O9" s="5">
        <v>1250</v>
      </c>
      <c r="P9" s="5">
        <f t="shared" si="6"/>
        <v>1.9199999999999998E-2</v>
      </c>
      <c r="R9" s="3" t="s">
        <v>18</v>
      </c>
      <c r="S9" s="4" t="s">
        <v>19</v>
      </c>
      <c r="T9" s="4" t="s">
        <v>17</v>
      </c>
      <c r="U9" s="5">
        <f t="shared" si="0"/>
        <v>12</v>
      </c>
      <c r="V9" s="5">
        <f t="shared" si="1"/>
        <v>2</v>
      </c>
      <c r="W9" s="5">
        <f t="shared" si="2"/>
        <v>1250</v>
      </c>
      <c r="X9" s="5">
        <f t="shared" si="3"/>
        <v>1.9199999999999998E-2</v>
      </c>
    </row>
    <row r="10" spans="2:32" ht="52.5" thickBot="1" x14ac:dyDescent="0.4">
      <c r="B10" s="3" t="s">
        <v>20</v>
      </c>
      <c r="C10" s="4" t="s">
        <v>4</v>
      </c>
      <c r="D10" s="4" t="s">
        <v>8</v>
      </c>
      <c r="E10" s="11" t="s">
        <v>56</v>
      </c>
      <c r="F10" s="11">
        <v>235</v>
      </c>
      <c r="G10" s="4" t="s">
        <v>51</v>
      </c>
      <c r="H10" s="11">
        <v>3</v>
      </c>
      <c r="I10" s="5" t="s">
        <v>52</v>
      </c>
      <c r="J10" s="5">
        <f t="shared" si="4"/>
        <v>705</v>
      </c>
      <c r="K10" s="11">
        <v>5</v>
      </c>
      <c r="L10" s="5" t="s">
        <v>57</v>
      </c>
      <c r="M10" s="5">
        <v>60</v>
      </c>
      <c r="N10" s="5">
        <f t="shared" si="5"/>
        <v>8.3333333333333329E-2</v>
      </c>
      <c r="O10" s="5">
        <v>1250</v>
      </c>
      <c r="P10" s="5">
        <f t="shared" si="6"/>
        <v>4.7E-2</v>
      </c>
      <c r="R10" s="3" t="s">
        <v>20</v>
      </c>
      <c r="S10" s="4" t="s">
        <v>4</v>
      </c>
      <c r="T10" s="4" t="s">
        <v>8</v>
      </c>
      <c r="U10" s="5">
        <f t="shared" si="0"/>
        <v>705</v>
      </c>
      <c r="V10" s="5">
        <f t="shared" si="1"/>
        <v>8.3333333333333329E-2</v>
      </c>
      <c r="W10" s="5">
        <f t="shared" si="2"/>
        <v>1250</v>
      </c>
      <c r="X10" s="5">
        <f t="shared" si="3"/>
        <v>4.7E-2</v>
      </c>
    </row>
    <row r="11" spans="2:32" ht="26.5" thickBot="1" x14ac:dyDescent="0.4">
      <c r="B11" s="3" t="s">
        <v>21</v>
      </c>
      <c r="C11" s="4" t="s">
        <v>5</v>
      </c>
      <c r="D11" s="4" t="s">
        <v>17</v>
      </c>
      <c r="E11" s="11" t="s">
        <v>54</v>
      </c>
      <c r="F11" s="11">
        <v>47</v>
      </c>
      <c r="G11" s="4" t="s">
        <v>51</v>
      </c>
      <c r="H11" s="11">
        <v>3</v>
      </c>
      <c r="I11" s="5" t="s">
        <v>52</v>
      </c>
      <c r="J11" s="5">
        <f t="shared" si="4"/>
        <v>141</v>
      </c>
      <c r="K11" s="11">
        <v>90</v>
      </c>
      <c r="L11" s="5" t="s">
        <v>57</v>
      </c>
      <c r="M11" s="5">
        <v>60</v>
      </c>
      <c r="N11" s="5">
        <f t="shared" si="5"/>
        <v>1.5</v>
      </c>
      <c r="O11" s="5">
        <v>1250</v>
      </c>
      <c r="P11" s="5">
        <f t="shared" si="6"/>
        <v>0.16919999999999999</v>
      </c>
      <c r="R11" s="3" t="s">
        <v>21</v>
      </c>
      <c r="S11" s="4" t="s">
        <v>5</v>
      </c>
      <c r="T11" s="4" t="s">
        <v>17</v>
      </c>
      <c r="U11" s="5">
        <f t="shared" si="0"/>
        <v>141</v>
      </c>
      <c r="V11" s="5">
        <f t="shared" si="1"/>
        <v>1.5</v>
      </c>
      <c r="W11" s="5">
        <f t="shared" si="2"/>
        <v>1250</v>
      </c>
      <c r="X11" s="5">
        <f t="shared" si="3"/>
        <v>0.16919999999999999</v>
      </c>
    </row>
    <row r="12" spans="2:32" ht="78.5" thickBot="1" x14ac:dyDescent="0.4">
      <c r="B12" s="9" t="s">
        <v>22</v>
      </c>
      <c r="C12" s="9" t="s">
        <v>23</v>
      </c>
      <c r="D12" s="9" t="s">
        <v>8</v>
      </c>
      <c r="E12" s="17" t="s">
        <v>53</v>
      </c>
      <c r="F12" s="11">
        <v>1</v>
      </c>
      <c r="G12" s="4" t="s">
        <v>51</v>
      </c>
      <c r="H12" s="11">
        <v>1</v>
      </c>
      <c r="I12" s="5" t="s">
        <v>52</v>
      </c>
      <c r="J12" s="5">
        <f t="shared" si="4"/>
        <v>1</v>
      </c>
      <c r="K12" s="11">
        <v>6000</v>
      </c>
      <c r="L12" s="5" t="s">
        <v>57</v>
      </c>
      <c r="M12" s="5">
        <v>60</v>
      </c>
      <c r="N12" s="5">
        <f t="shared" si="5"/>
        <v>100</v>
      </c>
      <c r="O12" s="10">
        <v>1250</v>
      </c>
      <c r="P12" s="5">
        <f t="shared" si="6"/>
        <v>0.08</v>
      </c>
      <c r="R12" s="9" t="s">
        <v>22</v>
      </c>
      <c r="S12" s="9" t="s">
        <v>23</v>
      </c>
      <c r="T12" s="9" t="s">
        <v>8</v>
      </c>
      <c r="U12" s="5">
        <f t="shared" si="0"/>
        <v>1</v>
      </c>
      <c r="V12" s="5">
        <f t="shared" si="1"/>
        <v>100</v>
      </c>
      <c r="W12" s="5">
        <f t="shared" si="2"/>
        <v>1250</v>
      </c>
      <c r="X12" s="5">
        <f t="shared" si="3"/>
        <v>0.08</v>
      </c>
    </row>
    <row r="13" spans="2:32" ht="78.5" thickBot="1" x14ac:dyDescent="0.4">
      <c r="B13" s="9" t="s">
        <v>24</v>
      </c>
      <c r="C13" s="9" t="s">
        <v>25</v>
      </c>
      <c r="D13" s="9" t="s">
        <v>8</v>
      </c>
      <c r="E13" s="17" t="s">
        <v>53</v>
      </c>
      <c r="F13" s="17">
        <v>1</v>
      </c>
      <c r="G13" s="4" t="s">
        <v>51</v>
      </c>
      <c r="H13" s="17">
        <v>1</v>
      </c>
      <c r="I13" s="5" t="s">
        <v>52</v>
      </c>
      <c r="J13" s="5">
        <f t="shared" si="4"/>
        <v>1</v>
      </c>
      <c r="K13" s="17">
        <v>6000</v>
      </c>
      <c r="L13" s="5" t="s">
        <v>57</v>
      </c>
      <c r="M13" s="5">
        <v>60</v>
      </c>
      <c r="N13" s="5">
        <f t="shared" si="5"/>
        <v>100</v>
      </c>
      <c r="O13" s="10">
        <v>1250</v>
      </c>
      <c r="P13" s="5">
        <f t="shared" si="6"/>
        <v>0.08</v>
      </c>
      <c r="R13" s="9" t="s">
        <v>24</v>
      </c>
      <c r="S13" s="9" t="s">
        <v>25</v>
      </c>
      <c r="T13" s="9" t="s">
        <v>8</v>
      </c>
      <c r="U13" s="5">
        <f t="shared" si="0"/>
        <v>1</v>
      </c>
      <c r="V13" s="5">
        <f t="shared" si="1"/>
        <v>100</v>
      </c>
      <c r="W13" s="5">
        <f t="shared" si="2"/>
        <v>1250</v>
      </c>
      <c r="X13" s="5">
        <f t="shared" si="3"/>
        <v>0.08</v>
      </c>
    </row>
    <row r="14" spans="2:32" ht="52.5" thickBot="1" x14ac:dyDescent="0.4">
      <c r="B14" s="9" t="s">
        <v>26</v>
      </c>
      <c r="C14" s="9" t="s">
        <v>27</v>
      </c>
      <c r="D14" s="9" t="s">
        <v>17</v>
      </c>
      <c r="E14" s="17" t="s">
        <v>53</v>
      </c>
      <c r="F14" s="17">
        <v>1</v>
      </c>
      <c r="G14" s="4" t="s">
        <v>51</v>
      </c>
      <c r="H14" s="11">
        <v>50</v>
      </c>
      <c r="I14" s="5" t="s">
        <v>52</v>
      </c>
      <c r="J14" s="5">
        <f t="shared" si="4"/>
        <v>50</v>
      </c>
      <c r="K14" s="11">
        <v>60</v>
      </c>
      <c r="L14" s="5" t="s">
        <v>57</v>
      </c>
      <c r="M14" s="5">
        <v>60</v>
      </c>
      <c r="N14" s="5">
        <f t="shared" si="5"/>
        <v>1</v>
      </c>
      <c r="O14" s="10">
        <v>1250</v>
      </c>
      <c r="P14" s="5">
        <f t="shared" si="6"/>
        <v>0.04</v>
      </c>
      <c r="R14" s="9" t="s">
        <v>26</v>
      </c>
      <c r="S14" s="9" t="s">
        <v>27</v>
      </c>
      <c r="T14" s="9" t="s">
        <v>17</v>
      </c>
      <c r="U14" s="5">
        <f t="shared" si="0"/>
        <v>50</v>
      </c>
      <c r="V14" s="5">
        <f t="shared" si="1"/>
        <v>1</v>
      </c>
      <c r="W14" s="5">
        <f t="shared" si="2"/>
        <v>1250</v>
      </c>
      <c r="X14" s="5">
        <f t="shared" si="3"/>
        <v>0.04</v>
      </c>
    </row>
    <row r="15" spans="2:32" ht="104.5" thickBot="1" x14ac:dyDescent="0.4">
      <c r="B15" s="9" t="s">
        <v>28</v>
      </c>
      <c r="C15" s="9" t="s">
        <v>29</v>
      </c>
      <c r="D15" s="9" t="s">
        <v>8</v>
      </c>
      <c r="E15" s="17" t="s">
        <v>53</v>
      </c>
      <c r="F15" s="17">
        <v>1</v>
      </c>
      <c r="G15" s="4" t="s">
        <v>51</v>
      </c>
      <c r="H15" s="11">
        <v>20</v>
      </c>
      <c r="I15" s="5" t="s">
        <v>52</v>
      </c>
      <c r="J15" s="5">
        <f t="shared" si="4"/>
        <v>20</v>
      </c>
      <c r="K15" s="11">
        <v>120</v>
      </c>
      <c r="L15" s="5" t="s">
        <v>57</v>
      </c>
      <c r="M15" s="5">
        <v>60</v>
      </c>
      <c r="N15" s="5">
        <f t="shared" si="5"/>
        <v>2</v>
      </c>
      <c r="O15" s="10">
        <v>1250</v>
      </c>
      <c r="P15" s="5">
        <f t="shared" si="6"/>
        <v>3.2000000000000001E-2</v>
      </c>
      <c r="R15" s="9" t="s">
        <v>28</v>
      </c>
      <c r="S15" s="9" t="s">
        <v>29</v>
      </c>
      <c r="T15" s="9" t="s">
        <v>8</v>
      </c>
      <c r="U15" s="5">
        <f t="shared" si="0"/>
        <v>20</v>
      </c>
      <c r="V15" s="5">
        <f t="shared" si="1"/>
        <v>2</v>
      </c>
      <c r="W15" s="5">
        <f t="shared" si="2"/>
        <v>1250</v>
      </c>
      <c r="X15" s="5">
        <f t="shared" si="3"/>
        <v>3.2000000000000001E-2</v>
      </c>
    </row>
    <row r="16" spans="2:32" ht="78.5" thickBot="1" x14ac:dyDescent="0.4">
      <c r="B16" s="9" t="s">
        <v>30</v>
      </c>
      <c r="C16" s="12" t="s">
        <v>31</v>
      </c>
      <c r="D16" s="9" t="s">
        <v>17</v>
      </c>
      <c r="E16" s="17" t="s">
        <v>53</v>
      </c>
      <c r="F16" s="17">
        <v>1</v>
      </c>
      <c r="G16" s="4" t="s">
        <v>51</v>
      </c>
      <c r="H16" s="11">
        <v>39</v>
      </c>
      <c r="I16" s="5" t="s">
        <v>52</v>
      </c>
      <c r="J16" s="5">
        <f t="shared" si="4"/>
        <v>39</v>
      </c>
      <c r="K16" s="11">
        <v>60</v>
      </c>
      <c r="L16" s="5" t="s">
        <v>57</v>
      </c>
      <c r="M16" s="5">
        <v>60</v>
      </c>
      <c r="N16" s="5">
        <f t="shared" si="5"/>
        <v>1</v>
      </c>
      <c r="O16" s="10">
        <v>1250</v>
      </c>
      <c r="P16" s="5">
        <f t="shared" si="6"/>
        <v>3.1199999999999999E-2</v>
      </c>
      <c r="R16" s="9" t="s">
        <v>30</v>
      </c>
      <c r="S16" s="12" t="s">
        <v>31</v>
      </c>
      <c r="T16" s="9" t="s">
        <v>17</v>
      </c>
      <c r="U16" s="5">
        <f t="shared" si="0"/>
        <v>39</v>
      </c>
      <c r="V16" s="5">
        <f t="shared" si="1"/>
        <v>1</v>
      </c>
      <c r="W16" s="5">
        <f t="shared" si="2"/>
        <v>1250</v>
      </c>
      <c r="X16" s="5">
        <f t="shared" si="3"/>
        <v>3.1199999999999999E-2</v>
      </c>
    </row>
    <row r="17" spans="2:24" ht="78.5" thickBot="1" x14ac:dyDescent="0.4">
      <c r="B17" s="6" t="s">
        <v>32</v>
      </c>
      <c r="C17" s="13" t="s">
        <v>33</v>
      </c>
      <c r="D17" s="7" t="s">
        <v>17</v>
      </c>
      <c r="E17" s="17" t="s">
        <v>53</v>
      </c>
      <c r="F17" s="17">
        <v>1</v>
      </c>
      <c r="G17" s="4" t="s">
        <v>51</v>
      </c>
      <c r="H17" s="11">
        <v>50</v>
      </c>
      <c r="I17" s="5" t="s">
        <v>52</v>
      </c>
      <c r="J17" s="5">
        <f t="shared" si="4"/>
        <v>50</v>
      </c>
      <c r="K17" s="11">
        <v>60</v>
      </c>
      <c r="L17" s="5" t="s">
        <v>57</v>
      </c>
      <c r="M17" s="5">
        <v>60</v>
      </c>
      <c r="N17" s="5">
        <f t="shared" si="5"/>
        <v>1</v>
      </c>
      <c r="O17" s="8">
        <v>1250</v>
      </c>
      <c r="P17" s="5">
        <f t="shared" si="6"/>
        <v>0.04</v>
      </c>
      <c r="R17" s="6" t="s">
        <v>32</v>
      </c>
      <c r="S17" s="13" t="s">
        <v>33</v>
      </c>
      <c r="T17" s="7" t="s">
        <v>17</v>
      </c>
      <c r="U17" s="5">
        <f t="shared" si="0"/>
        <v>50</v>
      </c>
      <c r="V17" s="5">
        <f t="shared" si="1"/>
        <v>1</v>
      </c>
      <c r="W17" s="5">
        <f t="shared" si="2"/>
        <v>1250</v>
      </c>
      <c r="X17" s="5">
        <f t="shared" si="3"/>
        <v>0.04</v>
      </c>
    </row>
    <row r="18" spans="2:24" ht="37" customHeight="1" thickBot="1" x14ac:dyDescent="0.4">
      <c r="B18" s="9" t="s">
        <v>34</v>
      </c>
      <c r="C18" s="9" t="s">
        <v>35</v>
      </c>
      <c r="D18" s="9" t="s">
        <v>17</v>
      </c>
      <c r="E18" s="17" t="s">
        <v>53</v>
      </c>
      <c r="F18" s="17">
        <v>1</v>
      </c>
      <c r="G18" s="4" t="s">
        <v>51</v>
      </c>
      <c r="H18" s="11">
        <v>50</v>
      </c>
      <c r="I18" s="5" t="s">
        <v>52</v>
      </c>
      <c r="J18" s="5">
        <f t="shared" si="4"/>
        <v>50</v>
      </c>
      <c r="K18" s="11">
        <v>120</v>
      </c>
      <c r="L18" s="5" t="s">
        <v>57</v>
      </c>
      <c r="M18" s="5">
        <v>60</v>
      </c>
      <c r="N18" s="5">
        <f t="shared" si="5"/>
        <v>2</v>
      </c>
      <c r="O18" s="10">
        <v>1250</v>
      </c>
      <c r="P18" s="5">
        <f t="shared" si="6"/>
        <v>0.08</v>
      </c>
      <c r="R18" s="9" t="s">
        <v>34</v>
      </c>
      <c r="S18" s="9" t="s">
        <v>35</v>
      </c>
      <c r="T18" s="9" t="s">
        <v>17</v>
      </c>
      <c r="U18" s="5">
        <f t="shared" si="0"/>
        <v>50</v>
      </c>
      <c r="V18" s="5">
        <f t="shared" si="1"/>
        <v>2</v>
      </c>
      <c r="W18" s="5">
        <f t="shared" si="2"/>
        <v>1250</v>
      </c>
      <c r="X18" s="5">
        <f t="shared" si="3"/>
        <v>0.08</v>
      </c>
    </row>
    <row r="19" spans="2:24" ht="76" customHeight="1" thickBot="1" x14ac:dyDescent="0.4">
      <c r="B19" s="9" t="s">
        <v>36</v>
      </c>
      <c r="C19" s="9" t="s">
        <v>37</v>
      </c>
      <c r="D19" s="9" t="s">
        <v>17</v>
      </c>
      <c r="E19" s="17" t="s">
        <v>53</v>
      </c>
      <c r="F19" s="17">
        <v>1</v>
      </c>
      <c r="G19" s="4" t="s">
        <v>51</v>
      </c>
      <c r="H19" s="17">
        <v>2</v>
      </c>
      <c r="I19" s="5" t="s">
        <v>52</v>
      </c>
      <c r="J19" s="5">
        <f t="shared" si="4"/>
        <v>2</v>
      </c>
      <c r="K19" s="17">
        <v>1500</v>
      </c>
      <c r="L19" s="5" t="s">
        <v>57</v>
      </c>
      <c r="M19" s="5">
        <v>60</v>
      </c>
      <c r="N19" s="5">
        <f t="shared" si="5"/>
        <v>25</v>
      </c>
      <c r="O19" s="10">
        <v>1250</v>
      </c>
      <c r="P19" s="5">
        <f t="shared" si="6"/>
        <v>0.04</v>
      </c>
      <c r="R19" s="9" t="s">
        <v>36</v>
      </c>
      <c r="S19" s="9" t="s">
        <v>37</v>
      </c>
      <c r="T19" s="9" t="s">
        <v>17</v>
      </c>
      <c r="U19" s="5">
        <f t="shared" si="0"/>
        <v>2</v>
      </c>
      <c r="V19" s="5">
        <f t="shared" si="1"/>
        <v>25</v>
      </c>
      <c r="W19" s="5">
        <f t="shared" si="2"/>
        <v>1250</v>
      </c>
      <c r="X19" s="5">
        <f t="shared" si="3"/>
        <v>0.04</v>
      </c>
    </row>
    <row r="20" spans="2:24" ht="102" customHeight="1" thickBot="1" x14ac:dyDescent="0.4">
      <c r="B20" s="9" t="s">
        <v>38</v>
      </c>
      <c r="C20" s="9" t="s">
        <v>39</v>
      </c>
      <c r="D20" s="9" t="s">
        <v>17</v>
      </c>
      <c r="E20" s="17" t="s">
        <v>53</v>
      </c>
      <c r="F20" s="17">
        <v>1</v>
      </c>
      <c r="G20" s="4" t="s">
        <v>51</v>
      </c>
      <c r="H20" s="11">
        <v>50</v>
      </c>
      <c r="I20" s="5" t="s">
        <v>52</v>
      </c>
      <c r="J20" s="5">
        <f t="shared" si="4"/>
        <v>50</v>
      </c>
      <c r="K20" s="11">
        <v>60</v>
      </c>
      <c r="L20" s="5" t="s">
        <v>57</v>
      </c>
      <c r="M20" s="5">
        <v>60</v>
      </c>
      <c r="N20" s="5">
        <f t="shared" si="5"/>
        <v>1</v>
      </c>
      <c r="O20" s="10">
        <v>1250</v>
      </c>
      <c r="P20" s="5">
        <f t="shared" si="6"/>
        <v>0.04</v>
      </c>
      <c r="R20" s="9" t="s">
        <v>38</v>
      </c>
      <c r="S20" s="9" t="s">
        <v>39</v>
      </c>
      <c r="T20" s="9" t="s">
        <v>17</v>
      </c>
      <c r="U20" s="5">
        <f t="shared" si="0"/>
        <v>50</v>
      </c>
      <c r="V20" s="5">
        <f t="shared" si="1"/>
        <v>1</v>
      </c>
      <c r="W20" s="5">
        <f t="shared" si="2"/>
        <v>1250</v>
      </c>
      <c r="X20" s="5">
        <f t="shared" si="3"/>
        <v>0.04</v>
      </c>
    </row>
    <row r="21" spans="2:24" ht="63" customHeight="1" thickBot="1" x14ac:dyDescent="0.4">
      <c r="B21" s="9" t="s">
        <v>40</v>
      </c>
      <c r="C21" s="9" t="s">
        <v>41</v>
      </c>
      <c r="D21" s="9" t="s">
        <v>17</v>
      </c>
      <c r="E21" s="17" t="s">
        <v>53</v>
      </c>
      <c r="F21" s="17">
        <v>1</v>
      </c>
      <c r="G21" s="4" t="s">
        <v>51</v>
      </c>
      <c r="H21" s="11">
        <v>20</v>
      </c>
      <c r="I21" s="5" t="s">
        <v>52</v>
      </c>
      <c r="J21" s="5">
        <f t="shared" si="4"/>
        <v>20</v>
      </c>
      <c r="K21" s="11">
        <v>1500</v>
      </c>
      <c r="L21" s="5" t="s">
        <v>57</v>
      </c>
      <c r="M21" s="5">
        <v>60</v>
      </c>
      <c r="N21" s="5">
        <f t="shared" si="5"/>
        <v>25</v>
      </c>
      <c r="O21" s="10">
        <v>1250</v>
      </c>
      <c r="P21" s="5">
        <f t="shared" si="6"/>
        <v>0.4</v>
      </c>
      <c r="R21" s="9" t="s">
        <v>40</v>
      </c>
      <c r="S21" s="9" t="s">
        <v>41</v>
      </c>
      <c r="T21" s="9" t="s">
        <v>17</v>
      </c>
      <c r="U21" s="5">
        <f t="shared" si="0"/>
        <v>20</v>
      </c>
      <c r="V21" s="5">
        <f t="shared" si="1"/>
        <v>25</v>
      </c>
      <c r="W21" s="5">
        <f t="shared" si="2"/>
        <v>1250</v>
      </c>
      <c r="X21" s="5">
        <f t="shared" si="3"/>
        <v>0.4</v>
      </c>
    </row>
    <row r="22" spans="2:24" ht="65.5" thickBot="1" x14ac:dyDescent="0.4">
      <c r="B22" s="6" t="s">
        <v>42</v>
      </c>
      <c r="C22" s="7" t="s">
        <v>43</v>
      </c>
      <c r="D22" s="7" t="s">
        <v>17</v>
      </c>
      <c r="E22" s="17" t="s">
        <v>53</v>
      </c>
      <c r="F22" s="17">
        <v>1</v>
      </c>
      <c r="G22" s="4" t="s">
        <v>51</v>
      </c>
      <c r="H22" s="11">
        <v>1</v>
      </c>
      <c r="I22" s="5" t="s">
        <v>52</v>
      </c>
      <c r="J22" s="5">
        <f t="shared" si="4"/>
        <v>1</v>
      </c>
      <c r="K22" s="11">
        <v>540</v>
      </c>
      <c r="L22" s="5" t="s">
        <v>57</v>
      </c>
      <c r="M22" s="5">
        <v>60</v>
      </c>
      <c r="N22" s="5">
        <f t="shared" si="5"/>
        <v>9</v>
      </c>
      <c r="O22" s="8">
        <v>1250</v>
      </c>
      <c r="P22" s="5">
        <f t="shared" si="6"/>
        <v>7.1999999999999998E-3</v>
      </c>
      <c r="R22" s="6" t="s">
        <v>42</v>
      </c>
      <c r="S22" s="7" t="s">
        <v>43</v>
      </c>
      <c r="T22" s="7" t="s">
        <v>17</v>
      </c>
      <c r="U22" s="5">
        <f t="shared" si="0"/>
        <v>1</v>
      </c>
      <c r="V22" s="5">
        <f t="shared" si="1"/>
        <v>9</v>
      </c>
      <c r="W22" s="5">
        <f t="shared" si="2"/>
        <v>1250</v>
      </c>
      <c r="X22" s="5">
        <f t="shared" si="3"/>
        <v>7.1999999999999998E-3</v>
      </c>
    </row>
    <row r="23" spans="2:24" ht="50" customHeight="1" thickBot="1" x14ac:dyDescent="0.4">
      <c r="B23" s="9" t="s">
        <v>44</v>
      </c>
      <c r="C23" s="9" t="s">
        <v>45</v>
      </c>
      <c r="D23" s="9" t="s">
        <v>17</v>
      </c>
      <c r="E23" s="17" t="s">
        <v>53</v>
      </c>
      <c r="F23" s="17">
        <v>1</v>
      </c>
      <c r="G23" s="4" t="s">
        <v>51</v>
      </c>
      <c r="H23" s="11">
        <v>8</v>
      </c>
      <c r="I23" s="5" t="s">
        <v>52</v>
      </c>
      <c r="J23" s="5">
        <f t="shared" si="4"/>
        <v>8</v>
      </c>
      <c r="K23" s="11">
        <v>240</v>
      </c>
      <c r="L23" s="5" t="s">
        <v>57</v>
      </c>
      <c r="M23" s="5">
        <v>60</v>
      </c>
      <c r="N23" s="5">
        <f t="shared" si="5"/>
        <v>4</v>
      </c>
      <c r="O23" s="10">
        <v>1250</v>
      </c>
      <c r="P23" s="5">
        <f t="shared" si="6"/>
        <v>2.5600000000000001E-2</v>
      </c>
      <c r="R23" s="9" t="s">
        <v>44</v>
      </c>
      <c r="S23" s="9" t="s">
        <v>45</v>
      </c>
      <c r="T23" s="9" t="s">
        <v>17</v>
      </c>
      <c r="U23" s="5">
        <f t="shared" si="0"/>
        <v>8</v>
      </c>
      <c r="V23" s="5">
        <f t="shared" si="1"/>
        <v>4</v>
      </c>
      <c r="W23" s="5">
        <f t="shared" si="2"/>
        <v>1250</v>
      </c>
      <c r="X23" s="5">
        <f t="shared" si="3"/>
        <v>2.5600000000000001E-2</v>
      </c>
    </row>
    <row r="24" spans="2:24" ht="37" customHeight="1" thickBot="1" x14ac:dyDescent="0.4">
      <c r="B24" s="9" t="s">
        <v>46</v>
      </c>
      <c r="C24" s="9" t="s">
        <v>6</v>
      </c>
      <c r="D24" s="9" t="s">
        <v>8</v>
      </c>
      <c r="E24" s="17" t="s">
        <v>53</v>
      </c>
      <c r="F24" s="17">
        <v>1</v>
      </c>
      <c r="G24" s="4" t="s">
        <v>51</v>
      </c>
      <c r="H24" s="11">
        <v>3</v>
      </c>
      <c r="I24" s="5" t="s">
        <v>52</v>
      </c>
      <c r="J24" s="5">
        <f t="shared" si="4"/>
        <v>3</v>
      </c>
      <c r="K24" s="11">
        <v>60</v>
      </c>
      <c r="L24" s="5" t="s">
        <v>57</v>
      </c>
      <c r="M24" s="5">
        <v>60</v>
      </c>
      <c r="N24" s="5">
        <f t="shared" si="5"/>
        <v>1</v>
      </c>
      <c r="O24" s="10">
        <v>1250</v>
      </c>
      <c r="P24" s="5">
        <f t="shared" si="6"/>
        <v>2.3999999999999998E-3</v>
      </c>
      <c r="R24" s="9" t="s">
        <v>46</v>
      </c>
      <c r="S24" s="9" t="s">
        <v>6</v>
      </c>
      <c r="T24" s="9" t="s">
        <v>8</v>
      </c>
      <c r="U24" s="5">
        <f t="shared" si="0"/>
        <v>3</v>
      </c>
      <c r="V24" s="5">
        <f t="shared" si="1"/>
        <v>1</v>
      </c>
      <c r="W24" s="5">
        <f t="shared" si="2"/>
        <v>1250</v>
      </c>
      <c r="X24" s="5">
        <f t="shared" si="3"/>
        <v>2.3999999999999998E-3</v>
      </c>
    </row>
    <row r="25" spans="2:24" ht="104.5" thickBot="1" x14ac:dyDescent="0.4">
      <c r="B25" s="6" t="s">
        <v>47</v>
      </c>
      <c r="C25" s="7" t="s">
        <v>48</v>
      </c>
      <c r="D25" s="7" t="s">
        <v>9</v>
      </c>
      <c r="E25" s="17" t="s">
        <v>53</v>
      </c>
      <c r="F25" s="17">
        <v>1</v>
      </c>
      <c r="G25" s="4" t="s">
        <v>51</v>
      </c>
      <c r="H25" s="8">
        <v>20</v>
      </c>
      <c r="I25" s="5" t="s">
        <v>52</v>
      </c>
      <c r="J25" s="5">
        <f t="shared" si="4"/>
        <v>20</v>
      </c>
      <c r="K25" s="8">
        <v>60</v>
      </c>
      <c r="L25" s="5" t="s">
        <v>57</v>
      </c>
      <c r="M25" s="5">
        <v>60</v>
      </c>
      <c r="N25" s="5">
        <f t="shared" si="5"/>
        <v>1</v>
      </c>
      <c r="O25" s="8">
        <v>1250</v>
      </c>
      <c r="P25" s="5">
        <f t="shared" si="6"/>
        <v>1.6E-2</v>
      </c>
      <c r="R25" s="6" t="s">
        <v>47</v>
      </c>
      <c r="S25" s="7" t="s">
        <v>48</v>
      </c>
      <c r="T25" s="7" t="s">
        <v>9</v>
      </c>
      <c r="U25" s="5">
        <f t="shared" si="0"/>
        <v>20</v>
      </c>
      <c r="V25" s="5">
        <f t="shared" si="1"/>
        <v>1</v>
      </c>
      <c r="W25" s="5">
        <f t="shared" si="2"/>
        <v>1250</v>
      </c>
      <c r="X25" s="5">
        <f t="shared" si="3"/>
        <v>1.6E-2</v>
      </c>
    </row>
    <row r="26" spans="2:24" ht="91.5" thickBot="1" x14ac:dyDescent="0.4">
      <c r="B26" s="3" t="s">
        <v>49</v>
      </c>
      <c r="C26" s="4" t="s">
        <v>50</v>
      </c>
      <c r="D26" s="4" t="s">
        <v>17</v>
      </c>
      <c r="E26" s="4"/>
      <c r="F26" s="4"/>
      <c r="G26" s="4" t="s">
        <v>51</v>
      </c>
      <c r="H26" s="4"/>
      <c r="I26" s="5" t="s">
        <v>52</v>
      </c>
      <c r="J26" s="14"/>
      <c r="K26" s="14"/>
      <c r="L26" s="16" t="s">
        <v>57</v>
      </c>
      <c r="M26" s="14"/>
      <c r="N26" s="14"/>
      <c r="O26" s="15"/>
      <c r="P26" s="14"/>
      <c r="R26" s="3" t="s">
        <v>49</v>
      </c>
      <c r="S26" s="4" t="s">
        <v>50</v>
      </c>
      <c r="T26" s="4" t="s">
        <v>17</v>
      </c>
      <c r="U26" s="14"/>
      <c r="V26" s="14"/>
      <c r="W26" s="15"/>
      <c r="X26" s="14"/>
    </row>
    <row r="27" spans="2:24" x14ac:dyDescent="0.35">
      <c r="X27">
        <f>SUM(X7:X26)</f>
        <v>1.2006000000000001</v>
      </c>
    </row>
  </sheetData>
  <mergeCells count="2">
    <mergeCell ref="R3:X3"/>
    <mergeCell ref="B3:P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Kasubid Pelayanan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syahruni widya ningsi</cp:lastModifiedBy>
  <cp:lastPrinted>2017-09-18T02:02:47Z</cp:lastPrinted>
  <dcterms:created xsi:type="dcterms:W3CDTF">2017-09-13T02:21:13Z</dcterms:created>
  <dcterms:modified xsi:type="dcterms:W3CDTF">2024-07-12T05:29:52Z</dcterms:modified>
</cp:coreProperties>
</file>